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ble\Dropbox\Accounting\Cedar Creek 2025 - 2026 Budget\"/>
    </mc:Choice>
  </mc:AlternateContent>
  <xr:revisionPtr revIDLastSave="0" documentId="13_ncr:1_{5BBF7317-AFCC-44CA-BD36-496D7135CBA5}" xr6:coauthVersionLast="47" xr6:coauthVersionMax="47" xr10:uidLastSave="{00000000-0000-0000-0000-000000000000}"/>
  <bookViews>
    <workbookView xWindow="3036" yWindow="3036" windowWidth="17076" windowHeight="10224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7" i="1" l="1"/>
  <c r="E55" i="1"/>
  <c r="E51" i="1"/>
  <c r="E50" i="1"/>
  <c r="E41" i="1"/>
  <c r="C41" i="1"/>
  <c r="D40" i="1"/>
  <c r="B41" i="1"/>
  <c r="E22" i="1"/>
  <c r="E6" i="1"/>
  <c r="D45" i="1"/>
  <c r="D46" i="1"/>
  <c r="D47" i="1"/>
  <c r="D48" i="1"/>
  <c r="D49" i="1"/>
  <c r="D44" i="1"/>
  <c r="D26" i="1"/>
  <c r="D27" i="1"/>
  <c r="D28" i="1"/>
  <c r="D29" i="1"/>
  <c r="D30" i="1"/>
  <c r="D31" i="1"/>
  <c r="D32" i="1"/>
  <c r="D33" i="1"/>
  <c r="D34" i="1"/>
  <c r="D35" i="1"/>
  <c r="D36" i="1"/>
  <c r="D38" i="1"/>
  <c r="D39" i="1"/>
  <c r="D25" i="1"/>
  <c r="D11" i="1"/>
  <c r="D12" i="1"/>
  <c r="D13" i="1"/>
  <c r="D14" i="1"/>
  <c r="D15" i="1"/>
  <c r="D16" i="1"/>
  <c r="D17" i="1"/>
  <c r="D18" i="1"/>
  <c r="D19" i="1"/>
  <c r="D20" i="1"/>
  <c r="D21" i="1"/>
  <c r="D10" i="1"/>
  <c r="D6" i="1"/>
  <c r="C50" i="1"/>
  <c r="D50" i="1" s="1"/>
  <c r="C51" i="1"/>
  <c r="C55" i="1" s="1"/>
  <c r="C57" i="1" s="1"/>
  <c r="D41" i="1"/>
  <c r="C22" i="1"/>
  <c r="D22" i="1" s="1"/>
  <c r="C6" i="1"/>
  <c r="B22" i="1"/>
  <c r="B6" i="1"/>
  <c r="B50" i="1"/>
  <c r="B51" i="1" l="1"/>
  <c r="B55" i="1" l="1"/>
  <c r="D55" i="1" s="1"/>
  <c r="D51" i="1"/>
  <c r="B57" i="1"/>
</calcChain>
</file>

<file path=xl/sharedStrings.xml><?xml version="1.0" encoding="utf-8"?>
<sst xmlns="http://schemas.openxmlformats.org/spreadsheetml/2006/main" count="62" uniqueCount="58">
  <si>
    <t>INCOME</t>
  </si>
  <si>
    <t xml:space="preserve">   Regular Assessment, calculated for all 72 units</t>
  </si>
  <si>
    <t xml:space="preserve">   Allowance for Doubtful Accounts (Standard HOA method )</t>
  </si>
  <si>
    <t>TOTAL INCOME</t>
  </si>
  <si>
    <t>EXPENSES</t>
  </si>
  <si>
    <t xml:space="preserve">   Administrative Expenses</t>
  </si>
  <si>
    <t xml:space="preserve">      Checking Account Bank Fee</t>
  </si>
  <si>
    <t xml:space="preserve">      Federal Income Tax on savings account interest income</t>
  </si>
  <si>
    <t xml:space="preserve">      Insurance</t>
  </si>
  <si>
    <t xml:space="preserve">      Legal &amp; Professional </t>
  </si>
  <si>
    <t xml:space="preserve">     Office &amp; Postage Expense</t>
  </si>
  <si>
    <t xml:space="preserve">     Board &amp; Annual Meeting Expense, includes conference calls</t>
  </si>
  <si>
    <t xml:space="preserve">     Website Expense</t>
  </si>
  <si>
    <t xml:space="preserve">     Cloud Storage</t>
  </si>
  <si>
    <t xml:space="preserve">   Total Administrative Expense</t>
  </si>
  <si>
    <t xml:space="preserve">   Maintenance Expenses</t>
  </si>
  <si>
    <t xml:space="preserve">     Maintenance Materials &amp; Supplies</t>
  </si>
  <si>
    <t xml:space="preserve">     Fire Sprinkler Testing &amp; Fire Suppression Maintenance</t>
  </si>
  <si>
    <t xml:space="preserve">     Roof, Cedar Shake &amp; Trim Maintenance</t>
  </si>
  <si>
    <t xml:space="preserve">     Electrical Repairs</t>
  </si>
  <si>
    <t xml:space="preserve">     Stair Carpet Cleaning Interior Slate, Carpet, and Wall Maintenance</t>
  </si>
  <si>
    <t xml:space="preserve">     Landscaping and sprinkler maintenance</t>
  </si>
  <si>
    <t xml:space="preserve">     Miscellaneous Unbudgeted Repairs</t>
  </si>
  <si>
    <t xml:space="preserve">     Parking Lot and Sidewalk Maintenance</t>
  </si>
  <si>
    <t xml:space="preserve">     Building Entrance Door Repairs</t>
  </si>
  <si>
    <t xml:space="preserve">   Total Maintenance Expense</t>
  </si>
  <si>
    <t xml:space="preserve">    Services</t>
  </si>
  <si>
    <t xml:space="preserve">       Electricity (Northwestern Energy)</t>
  </si>
  <si>
    <t xml:space="preserve">       Big Sky County Water &amp; Sewer District #363 (lawn watering)</t>
  </si>
  <si>
    <t xml:space="preserve">       Garbage (Allied Waste Services)</t>
  </si>
  <si>
    <t xml:space="preserve">       Snow Plowing (Alpine Professionals, Inc.)</t>
  </si>
  <si>
    <t xml:space="preserve">       Internet (3 Rivers)</t>
  </si>
  <si>
    <t xml:space="preserve">    Total Services Expenses</t>
  </si>
  <si>
    <t>TOTAL OPERATING EXPENSES</t>
  </si>
  <si>
    <t>TOTAL OPERATING EXPENSES, CONTINGENCY, RESERVES</t>
  </si>
  <si>
    <t>NET INCOME</t>
  </si>
  <si>
    <t>TOTAL CONTINGENCY &amp; RESERVE ADDITIONS</t>
  </si>
  <si>
    <t xml:space="preserve">     Facilities/Maintenance Manager </t>
  </si>
  <si>
    <r>
      <rPr>
        <b/>
        <sz val="12"/>
        <rFont val="Times New Roman"/>
        <family val="1"/>
      </rPr>
      <t xml:space="preserve">  </t>
    </r>
    <r>
      <rPr>
        <b/>
        <u/>
        <sz val="12"/>
        <rFont val="Times New Roman"/>
        <family val="1"/>
      </rPr>
      <t>Contingency &amp; Reserves Balances</t>
    </r>
  </si>
  <si>
    <t xml:space="preserve">     Parking Lot Plastic Hang Tags</t>
  </si>
  <si>
    <t xml:space="preserve">     Annual Corporate Report</t>
  </si>
  <si>
    <t xml:space="preserve">     Water Damage/Moisture Ingress Mitigation</t>
  </si>
  <si>
    <t xml:space="preserve">       Carboard Recycling</t>
  </si>
  <si>
    <t xml:space="preserve">      Business License</t>
  </si>
  <si>
    <t xml:space="preserve">    General  Reserves (Savings account  balance)</t>
  </si>
  <si>
    <t>2024-2025 Budget</t>
  </si>
  <si>
    <t>APPROVED FISCAL  2024 - 2025 BUDGET</t>
  </si>
  <si>
    <t>Variance</t>
  </si>
  <si>
    <t>Proposed 2025 - 2026 Budget</t>
  </si>
  <si>
    <t>2024 - 2025 Actual Amounts</t>
  </si>
  <si>
    <t xml:space="preserve">      Accounting Expenses (Bookkeeping)</t>
  </si>
  <si>
    <t xml:space="preserve"> </t>
  </si>
  <si>
    <t xml:space="preserve">     Replace Parking Lot Signs</t>
  </si>
  <si>
    <t xml:space="preserve">     Special Maintenance Projects</t>
  </si>
  <si>
    <t xml:space="preserve">          Backflow Preventers &amp; Pressure Regulator Replacement</t>
  </si>
  <si>
    <t xml:space="preserve">          Paint Siding and Repair Siding on All Buildings</t>
  </si>
  <si>
    <t xml:space="preserve">          Complete Installation of Modified Cold Roof on Phase II</t>
  </si>
  <si>
    <t xml:space="preserve">Balance as of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</si>
</sst>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b/>
      <u/>
      <sz val="12"/>
      <name val="Times New Roman"/>
      <family val="1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  <font>
      <u/>
      <sz val="12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0" xfId="1" applyFont="1"/>
    <xf numFmtId="0" fontId="3" fillId="0" borderId="0" xfId="0" applyFont="1"/>
    <xf numFmtId="0" fontId="2" fillId="0" borderId="0" xfId="0" applyFont="1"/>
    <xf numFmtId="0" fontId="1" fillId="0" borderId="0" xfId="0" applyFont="1"/>
    <xf numFmtId="0" fontId="4" fillId="0" borderId="0" xfId="1" applyFont="1"/>
    <xf numFmtId="0" fontId="5" fillId="0" borderId="0" xfId="1" applyFont="1"/>
    <xf numFmtId="0" fontId="6" fillId="0" borderId="0" xfId="0" applyFont="1"/>
    <xf numFmtId="0" fontId="7" fillId="0" borderId="0" xfId="1" applyFont="1"/>
    <xf numFmtId="0" fontId="8" fillId="0" borderId="0" xfId="0" applyFont="1"/>
    <xf numFmtId="164" fontId="3" fillId="0" borderId="0" xfId="0" applyNumberFormat="1" applyFont="1" applyAlignment="1">
      <alignment wrapText="1"/>
    </xf>
    <xf numFmtId="0" fontId="5" fillId="0" borderId="0" xfId="1" applyFont="1" applyAlignment="1">
      <alignment wrapText="1"/>
    </xf>
    <xf numFmtId="164" fontId="8" fillId="0" borderId="0" xfId="0" applyNumberFormat="1" applyFont="1"/>
    <xf numFmtId="164" fontId="0" fillId="0" borderId="0" xfId="0" applyNumberFormat="1"/>
    <xf numFmtId="164" fontId="1" fillId="0" borderId="0" xfId="0" applyNumberFormat="1" applyFont="1"/>
    <xf numFmtId="164" fontId="0" fillId="0" borderId="0" xfId="0" applyNumberFormat="1" applyAlignment="1">
      <alignment wrapText="1"/>
    </xf>
    <xf numFmtId="14" fontId="0" fillId="0" borderId="0" xfId="0" applyNumberForma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6"/>
  <sheetViews>
    <sheetView tabSelected="1" zoomScale="101" zoomScaleNormal="110" workbookViewId="0">
      <selection activeCell="H63" sqref="H63"/>
    </sheetView>
  </sheetViews>
  <sheetFormatPr defaultRowHeight="14.4" x14ac:dyDescent="0.3"/>
  <cols>
    <col min="1" max="1" width="56.21875" customWidth="1"/>
    <col min="2" max="2" width="12.77734375" style="13" customWidth="1"/>
    <col min="3" max="3" width="13" style="13" customWidth="1"/>
    <col min="4" max="4" width="10.5546875" style="13" customWidth="1"/>
    <col min="5" max="5" width="13.44140625" style="13" customWidth="1"/>
  </cols>
  <sheetData>
    <row r="1" spans="1:5" s="9" customFormat="1" ht="15.6" x14ac:dyDescent="0.3">
      <c r="A1" s="11" t="s">
        <v>46</v>
      </c>
      <c r="B1" s="12"/>
      <c r="C1" s="12"/>
      <c r="D1" s="12"/>
      <c r="E1" s="12"/>
    </row>
    <row r="2" spans="1:5" ht="43.2" x14ac:dyDescent="0.3">
      <c r="B2" s="10" t="s">
        <v>45</v>
      </c>
      <c r="C2" s="15" t="s">
        <v>49</v>
      </c>
      <c r="D2" s="13" t="s">
        <v>47</v>
      </c>
      <c r="E2" s="15" t="s">
        <v>48</v>
      </c>
    </row>
    <row r="3" spans="1:5" ht="15.6" x14ac:dyDescent="0.3">
      <c r="A3" s="7" t="s">
        <v>0</v>
      </c>
    </row>
    <row r="4" spans="1:5" ht="15.6" x14ac:dyDescent="0.3">
      <c r="A4" s="1" t="s">
        <v>1</v>
      </c>
      <c r="B4" s="13">
        <v>239058</v>
      </c>
      <c r="C4" s="13">
        <v>232575.83</v>
      </c>
      <c r="D4" s="13" t="s">
        <v>51</v>
      </c>
      <c r="E4" s="13">
        <v>239058</v>
      </c>
    </row>
    <row r="5" spans="1:5" ht="15.6" x14ac:dyDescent="0.3">
      <c r="A5" s="1" t="s">
        <v>2</v>
      </c>
      <c r="B5" s="13">
        <v>-3000</v>
      </c>
      <c r="C5" s="13">
        <v>0</v>
      </c>
      <c r="E5" s="13">
        <v>-3000</v>
      </c>
    </row>
    <row r="6" spans="1:5" ht="15.6" x14ac:dyDescent="0.3">
      <c r="A6" s="6" t="s">
        <v>3</v>
      </c>
      <c r="B6" s="13">
        <f>SUM(B4:B5)</f>
        <v>236058</v>
      </c>
      <c r="C6" s="13">
        <f>SUM(C4:C5)</f>
        <v>232575.83</v>
      </c>
      <c r="D6" s="13">
        <f>C6-B6</f>
        <v>-3482.1700000000128</v>
      </c>
      <c r="E6" s="13">
        <f>SUM(E4:E5)</f>
        <v>236058</v>
      </c>
    </row>
    <row r="8" spans="1:5" ht="15.6" x14ac:dyDescent="0.3">
      <c r="A8" s="6" t="s">
        <v>4</v>
      </c>
    </row>
    <row r="9" spans="1:5" ht="15.6" x14ac:dyDescent="0.3">
      <c r="A9" s="8" t="s">
        <v>5</v>
      </c>
    </row>
    <row r="10" spans="1:5" s="4" customFormat="1" ht="15.6" x14ac:dyDescent="0.3">
      <c r="A10" s="1" t="s">
        <v>6</v>
      </c>
      <c r="B10" s="14">
        <v>100</v>
      </c>
      <c r="C10" s="14">
        <v>35</v>
      </c>
      <c r="D10" s="14">
        <f>B10-C10</f>
        <v>65</v>
      </c>
      <c r="E10" s="14">
        <v>100</v>
      </c>
    </row>
    <row r="11" spans="1:5" s="4" customFormat="1" ht="15.6" x14ac:dyDescent="0.3">
      <c r="A11" s="1" t="s">
        <v>50</v>
      </c>
      <c r="B11" s="14">
        <v>6500</v>
      </c>
      <c r="C11" s="14">
        <v>6000</v>
      </c>
      <c r="D11" s="14">
        <f t="shared" ref="D11:D22" si="0">B11-C11</f>
        <v>500</v>
      </c>
      <c r="E11" s="14">
        <v>6000</v>
      </c>
    </row>
    <row r="12" spans="1:5" s="4" customFormat="1" ht="15.6" x14ac:dyDescent="0.3">
      <c r="A12" s="1" t="s">
        <v>7</v>
      </c>
      <c r="B12" s="14">
        <v>1000</v>
      </c>
      <c r="C12" s="14">
        <v>834.97</v>
      </c>
      <c r="D12" s="14">
        <f t="shared" si="0"/>
        <v>165.02999999999997</v>
      </c>
      <c r="E12" s="14">
        <v>1000</v>
      </c>
    </row>
    <row r="13" spans="1:5" s="4" customFormat="1" ht="15.6" x14ac:dyDescent="0.3">
      <c r="A13" s="1" t="s">
        <v>8</v>
      </c>
      <c r="B13" s="14">
        <v>80000</v>
      </c>
      <c r="C13" s="14">
        <v>65816</v>
      </c>
      <c r="D13" s="14">
        <f t="shared" si="0"/>
        <v>14184</v>
      </c>
      <c r="E13" s="14">
        <v>80000</v>
      </c>
    </row>
    <row r="14" spans="1:5" s="4" customFormat="1" ht="15.6" x14ac:dyDescent="0.3">
      <c r="A14" s="1" t="s">
        <v>43</v>
      </c>
      <c r="B14" s="14">
        <v>20</v>
      </c>
      <c r="C14" s="14">
        <v>35</v>
      </c>
      <c r="D14" s="14">
        <f t="shared" si="0"/>
        <v>-15</v>
      </c>
      <c r="E14" s="14">
        <v>20</v>
      </c>
    </row>
    <row r="15" spans="1:5" s="4" customFormat="1" ht="15.6" x14ac:dyDescent="0.3">
      <c r="A15" s="1" t="s">
        <v>9</v>
      </c>
      <c r="B15" s="14">
        <v>3500</v>
      </c>
      <c r="C15" s="14">
        <v>852.5</v>
      </c>
      <c r="D15" s="14">
        <f t="shared" si="0"/>
        <v>2647.5</v>
      </c>
      <c r="E15" s="14">
        <v>3000</v>
      </c>
    </row>
    <row r="16" spans="1:5" s="4" customFormat="1" ht="15.6" x14ac:dyDescent="0.3">
      <c r="A16" s="1" t="s">
        <v>40</v>
      </c>
      <c r="B16" s="14">
        <v>20</v>
      </c>
      <c r="C16" s="14">
        <v>0</v>
      </c>
      <c r="D16" s="14">
        <f t="shared" si="0"/>
        <v>20</v>
      </c>
      <c r="E16" s="14">
        <v>20</v>
      </c>
    </row>
    <row r="17" spans="1:5" s="4" customFormat="1" ht="15.6" x14ac:dyDescent="0.3">
      <c r="A17" s="1" t="s">
        <v>10</v>
      </c>
      <c r="B17" s="14">
        <v>100</v>
      </c>
      <c r="C17" s="14">
        <v>516.04999999999995</v>
      </c>
      <c r="D17" s="14">
        <f t="shared" si="0"/>
        <v>-416.04999999999995</v>
      </c>
      <c r="E17" s="14">
        <v>500</v>
      </c>
    </row>
    <row r="18" spans="1:5" s="4" customFormat="1" ht="15.6" x14ac:dyDescent="0.3">
      <c r="A18" s="1" t="s">
        <v>11</v>
      </c>
      <c r="B18" s="14">
        <v>100</v>
      </c>
      <c r="C18" s="14">
        <v>39</v>
      </c>
      <c r="D18" s="14">
        <f t="shared" si="0"/>
        <v>61</v>
      </c>
      <c r="E18" s="14">
        <v>100</v>
      </c>
    </row>
    <row r="19" spans="1:5" s="4" customFormat="1" ht="15.6" x14ac:dyDescent="0.3">
      <c r="A19" s="1" t="s">
        <v>39</v>
      </c>
      <c r="B19" s="14">
        <v>300</v>
      </c>
      <c r="C19" s="14">
        <v>0</v>
      </c>
      <c r="D19" s="14">
        <f t="shared" si="0"/>
        <v>300</v>
      </c>
      <c r="E19" s="14">
        <v>0</v>
      </c>
    </row>
    <row r="20" spans="1:5" s="4" customFormat="1" ht="15.6" x14ac:dyDescent="0.3">
      <c r="A20" s="1" t="s">
        <v>12</v>
      </c>
      <c r="B20" s="14">
        <v>2000</v>
      </c>
      <c r="C20" s="14">
        <v>2526.25</v>
      </c>
      <c r="D20" s="14">
        <f t="shared" si="0"/>
        <v>-526.25</v>
      </c>
      <c r="E20" s="14">
        <v>2000</v>
      </c>
    </row>
    <row r="21" spans="1:5" s="4" customFormat="1" ht="15.6" x14ac:dyDescent="0.3">
      <c r="A21" s="1" t="s">
        <v>13</v>
      </c>
      <c r="B21" s="14">
        <v>100</v>
      </c>
      <c r="C21" s="14">
        <v>131.57</v>
      </c>
      <c r="D21" s="14">
        <f t="shared" si="0"/>
        <v>-31.569999999999993</v>
      </c>
      <c r="E21" s="14">
        <v>150</v>
      </c>
    </row>
    <row r="22" spans="1:5" ht="15.6" x14ac:dyDescent="0.3">
      <c r="A22" s="8" t="s">
        <v>14</v>
      </c>
      <c r="B22" s="13">
        <f>SUM(B10:B21)</f>
        <v>93740</v>
      </c>
      <c r="C22" s="13">
        <f>SUM(C10:C21)</f>
        <v>76786.340000000011</v>
      </c>
      <c r="D22" s="14">
        <f t="shared" si="0"/>
        <v>16953.659999999989</v>
      </c>
      <c r="E22" s="13">
        <f>SUM(E10:E21)</f>
        <v>92890</v>
      </c>
    </row>
    <row r="24" spans="1:5" ht="15.6" x14ac:dyDescent="0.3">
      <c r="A24" s="8" t="s">
        <v>15</v>
      </c>
    </row>
    <row r="25" spans="1:5" s="4" customFormat="1" ht="15.6" x14ac:dyDescent="0.3">
      <c r="A25" s="1" t="s">
        <v>37</v>
      </c>
      <c r="B25" s="14">
        <v>60000</v>
      </c>
      <c r="C25" s="14">
        <v>66716</v>
      </c>
      <c r="D25" s="14">
        <f>B25-C25</f>
        <v>-6716</v>
      </c>
      <c r="E25" s="14">
        <v>75000</v>
      </c>
    </row>
    <row r="26" spans="1:5" s="4" customFormat="1" ht="15.6" x14ac:dyDescent="0.3">
      <c r="A26" s="1" t="s">
        <v>16</v>
      </c>
      <c r="B26" s="14">
        <v>1500</v>
      </c>
      <c r="C26" s="14">
        <v>1569.39</v>
      </c>
      <c r="D26" s="14">
        <f t="shared" ref="D26:D41" si="1">B26-C26</f>
        <v>-69.3900000000001</v>
      </c>
      <c r="E26" s="14">
        <v>2500</v>
      </c>
    </row>
    <row r="27" spans="1:5" s="4" customFormat="1" ht="15.6" x14ac:dyDescent="0.3">
      <c r="A27" s="1" t="s">
        <v>17</v>
      </c>
      <c r="B27" s="14">
        <v>4000</v>
      </c>
      <c r="C27" s="14">
        <v>3609</v>
      </c>
      <c r="D27" s="14">
        <f t="shared" si="1"/>
        <v>391</v>
      </c>
      <c r="E27" s="14">
        <v>4000</v>
      </c>
    </row>
    <row r="28" spans="1:5" s="4" customFormat="1" ht="15.6" x14ac:dyDescent="0.3">
      <c r="A28" s="1" t="s">
        <v>18</v>
      </c>
      <c r="B28" s="14">
        <v>0</v>
      </c>
      <c r="C28" s="14">
        <v>0</v>
      </c>
      <c r="D28" s="14">
        <f t="shared" si="1"/>
        <v>0</v>
      </c>
      <c r="E28" s="14">
        <v>0</v>
      </c>
    </row>
    <row r="29" spans="1:5" s="4" customFormat="1" ht="15.6" x14ac:dyDescent="0.3">
      <c r="A29" s="1" t="s">
        <v>19</v>
      </c>
      <c r="B29" s="14">
        <v>0</v>
      </c>
      <c r="C29" s="14">
        <v>384.7</v>
      </c>
      <c r="D29" s="14">
        <f t="shared" si="1"/>
        <v>-384.7</v>
      </c>
      <c r="E29" s="14">
        <v>0</v>
      </c>
    </row>
    <row r="30" spans="1:5" s="4" customFormat="1" ht="15.6" x14ac:dyDescent="0.3">
      <c r="A30" s="1" t="s">
        <v>20</v>
      </c>
      <c r="B30" s="14">
        <v>0</v>
      </c>
      <c r="C30" s="14">
        <v>0</v>
      </c>
      <c r="D30" s="14">
        <f t="shared" si="1"/>
        <v>0</v>
      </c>
      <c r="E30" s="14">
        <v>0</v>
      </c>
    </row>
    <row r="31" spans="1:5" s="4" customFormat="1" ht="15.6" x14ac:dyDescent="0.3">
      <c r="A31" s="1" t="s">
        <v>21</v>
      </c>
      <c r="B31" s="14">
        <v>2500</v>
      </c>
      <c r="C31" s="14">
        <v>535</v>
      </c>
      <c r="D31" s="14">
        <f t="shared" si="1"/>
        <v>1965</v>
      </c>
      <c r="E31" s="14">
        <v>2000</v>
      </c>
    </row>
    <row r="32" spans="1:5" s="4" customFormat="1" ht="15.6" x14ac:dyDescent="0.3">
      <c r="A32" s="1" t="s">
        <v>41</v>
      </c>
      <c r="B32" s="14">
        <v>2000</v>
      </c>
      <c r="C32" s="14">
        <v>600</v>
      </c>
      <c r="D32" s="14">
        <f t="shared" si="1"/>
        <v>1400</v>
      </c>
      <c r="E32" s="14">
        <v>1000</v>
      </c>
    </row>
    <row r="33" spans="1:5" s="4" customFormat="1" ht="15.6" x14ac:dyDescent="0.3">
      <c r="A33" s="1" t="s">
        <v>22</v>
      </c>
      <c r="B33" s="14">
        <v>0</v>
      </c>
      <c r="C33" s="14">
        <v>1634.93</v>
      </c>
      <c r="D33" s="14">
        <f t="shared" si="1"/>
        <v>-1634.93</v>
      </c>
      <c r="E33" s="14">
        <v>1000</v>
      </c>
    </row>
    <row r="34" spans="1:5" s="4" customFormat="1" ht="15.6" x14ac:dyDescent="0.3">
      <c r="A34" s="1" t="s">
        <v>23</v>
      </c>
      <c r="B34" s="14">
        <v>0</v>
      </c>
      <c r="C34" s="14">
        <v>4300</v>
      </c>
      <c r="D34" s="14">
        <f t="shared" si="1"/>
        <v>-4300</v>
      </c>
      <c r="E34" s="14">
        <v>0</v>
      </c>
    </row>
    <row r="35" spans="1:5" s="4" customFormat="1" ht="15.6" x14ac:dyDescent="0.3">
      <c r="A35" s="1" t="s">
        <v>52</v>
      </c>
      <c r="B35" s="14">
        <v>0</v>
      </c>
      <c r="C35" s="14">
        <v>381.94</v>
      </c>
      <c r="D35" s="14">
        <f t="shared" si="1"/>
        <v>-381.94</v>
      </c>
      <c r="E35" s="14">
        <v>0</v>
      </c>
    </row>
    <row r="36" spans="1:5" s="4" customFormat="1" ht="15.6" x14ac:dyDescent="0.3">
      <c r="A36" s="1" t="s">
        <v>24</v>
      </c>
      <c r="B36" s="14">
        <v>0</v>
      </c>
      <c r="C36" s="14">
        <v>264.87</v>
      </c>
      <c r="D36" s="14">
        <f t="shared" si="1"/>
        <v>-264.87</v>
      </c>
      <c r="E36" s="14">
        <v>500</v>
      </c>
    </row>
    <row r="37" spans="1:5" s="4" customFormat="1" ht="15.6" x14ac:dyDescent="0.3">
      <c r="A37" s="1" t="s">
        <v>53</v>
      </c>
      <c r="B37" s="14" t="s">
        <v>51</v>
      </c>
      <c r="C37" s="14" t="s">
        <v>51</v>
      </c>
      <c r="D37" s="14" t="s">
        <v>51</v>
      </c>
      <c r="E37" s="14" t="s">
        <v>51</v>
      </c>
    </row>
    <row r="38" spans="1:5" s="4" customFormat="1" ht="15.6" x14ac:dyDescent="0.3">
      <c r="A38" s="1" t="s">
        <v>54</v>
      </c>
      <c r="B38" s="14">
        <v>0</v>
      </c>
      <c r="C38" s="14">
        <v>3273.93</v>
      </c>
      <c r="D38" s="14">
        <f t="shared" si="1"/>
        <v>-3273.93</v>
      </c>
      <c r="E38" s="14">
        <v>1500</v>
      </c>
    </row>
    <row r="39" spans="1:5" s="4" customFormat="1" ht="15.6" x14ac:dyDescent="0.3">
      <c r="A39" s="1" t="s">
        <v>55</v>
      </c>
      <c r="B39" s="14">
        <v>0</v>
      </c>
      <c r="C39" s="14">
        <v>3424.47</v>
      </c>
      <c r="D39" s="14">
        <f t="shared" si="1"/>
        <v>-3424.47</v>
      </c>
      <c r="E39" s="14">
        <v>2500</v>
      </c>
    </row>
    <row r="40" spans="1:5" s="4" customFormat="1" ht="15.6" x14ac:dyDescent="0.3">
      <c r="A40" s="1" t="s">
        <v>56</v>
      </c>
      <c r="B40" s="14">
        <v>0</v>
      </c>
      <c r="C40" s="14">
        <v>0</v>
      </c>
      <c r="D40" s="14">
        <f t="shared" si="1"/>
        <v>0</v>
      </c>
      <c r="E40" s="14">
        <v>60000</v>
      </c>
    </row>
    <row r="41" spans="1:5" ht="15.6" x14ac:dyDescent="0.3">
      <c r="A41" s="8" t="s">
        <v>25</v>
      </c>
      <c r="B41" s="13">
        <f>SUM(B25:B40)</f>
        <v>70000</v>
      </c>
      <c r="C41" s="13">
        <f>SUM(C25:C40)</f>
        <v>86694.229999999981</v>
      </c>
      <c r="D41" s="14">
        <f t="shared" si="1"/>
        <v>-16694.229999999981</v>
      </c>
      <c r="E41" s="13">
        <f>SUM(E25:E40)</f>
        <v>150000</v>
      </c>
    </row>
    <row r="42" spans="1:5" ht="15.6" x14ac:dyDescent="0.3">
      <c r="A42" s="8"/>
    </row>
    <row r="43" spans="1:5" ht="15.6" x14ac:dyDescent="0.3">
      <c r="A43" s="8" t="s">
        <v>26</v>
      </c>
    </row>
    <row r="44" spans="1:5" s="4" customFormat="1" ht="15.6" x14ac:dyDescent="0.3">
      <c r="A44" s="1" t="s">
        <v>27</v>
      </c>
      <c r="B44" s="14">
        <v>8000</v>
      </c>
      <c r="C44" s="14">
        <v>6873.05</v>
      </c>
      <c r="D44" s="14">
        <f>B44-C44</f>
        <v>1126.9499999999998</v>
      </c>
      <c r="E44" s="14">
        <v>8000</v>
      </c>
    </row>
    <row r="45" spans="1:5" s="4" customFormat="1" ht="15.6" x14ac:dyDescent="0.3">
      <c r="A45" s="1" t="s">
        <v>28</v>
      </c>
      <c r="B45" s="14">
        <v>4000</v>
      </c>
      <c r="C45" s="14">
        <v>930</v>
      </c>
      <c r="D45" s="14">
        <f t="shared" ref="D45:D51" si="2">B45-C45</f>
        <v>3070</v>
      </c>
      <c r="E45" s="14">
        <v>4000</v>
      </c>
    </row>
    <row r="46" spans="1:5" s="4" customFormat="1" ht="15.6" x14ac:dyDescent="0.3">
      <c r="A46" s="1" t="s">
        <v>29</v>
      </c>
      <c r="B46" s="14">
        <v>10000</v>
      </c>
      <c r="C46" s="14">
        <v>11280.74</v>
      </c>
      <c r="D46" s="14">
        <f t="shared" si="2"/>
        <v>-1280.7399999999998</v>
      </c>
      <c r="E46" s="14">
        <v>12000</v>
      </c>
    </row>
    <row r="47" spans="1:5" s="4" customFormat="1" ht="15.6" x14ac:dyDescent="0.3">
      <c r="A47" s="1" t="s">
        <v>42</v>
      </c>
      <c r="B47" s="14">
        <v>2000</v>
      </c>
      <c r="C47" s="14">
        <v>930</v>
      </c>
      <c r="D47" s="14">
        <f t="shared" si="2"/>
        <v>1070</v>
      </c>
      <c r="E47" s="14">
        <v>1200</v>
      </c>
    </row>
    <row r="48" spans="1:5" s="4" customFormat="1" ht="15.6" x14ac:dyDescent="0.3">
      <c r="A48" s="1" t="s">
        <v>30</v>
      </c>
      <c r="B48" s="14">
        <v>47000</v>
      </c>
      <c r="C48" s="14">
        <v>47000</v>
      </c>
      <c r="D48" s="14">
        <f t="shared" si="2"/>
        <v>0</v>
      </c>
      <c r="E48" s="14">
        <v>51550</v>
      </c>
    </row>
    <row r="49" spans="1:5" ht="15.6" x14ac:dyDescent="0.3">
      <c r="A49" s="1" t="s">
        <v>31</v>
      </c>
      <c r="B49" s="13">
        <v>1000</v>
      </c>
      <c r="C49" s="13">
        <v>960</v>
      </c>
      <c r="D49" s="14">
        <f t="shared" si="2"/>
        <v>40</v>
      </c>
      <c r="E49" s="13">
        <v>1000</v>
      </c>
    </row>
    <row r="50" spans="1:5" ht="15.6" x14ac:dyDescent="0.3">
      <c r="A50" s="8" t="s">
        <v>32</v>
      </c>
      <c r="B50" s="13">
        <f>SUM(B44:B49)</f>
        <v>72000</v>
      </c>
      <c r="C50" s="13">
        <f>SUM(C44:C49)</f>
        <v>67973.790000000008</v>
      </c>
      <c r="D50" s="14">
        <f t="shared" si="2"/>
        <v>4026.2099999999919</v>
      </c>
      <c r="E50" s="13">
        <f>SUM(E44:E49)</f>
        <v>77750</v>
      </c>
    </row>
    <row r="51" spans="1:5" ht="15.6" x14ac:dyDescent="0.3">
      <c r="A51" s="6" t="s">
        <v>33</v>
      </c>
      <c r="B51" s="13">
        <f>B22+B41+B50</f>
        <v>235740</v>
      </c>
      <c r="C51" s="13">
        <f>C22+C41+C50</f>
        <v>231454.36000000002</v>
      </c>
      <c r="D51" s="14">
        <f t="shared" si="2"/>
        <v>4285.6399999999849</v>
      </c>
      <c r="E51" s="13">
        <f>E22+E41+E50</f>
        <v>320640</v>
      </c>
    </row>
    <row r="53" spans="1:5" s="4" customFormat="1" ht="15.6" x14ac:dyDescent="0.3">
      <c r="A53" s="6" t="s">
        <v>36</v>
      </c>
      <c r="B53" s="14">
        <v>0</v>
      </c>
      <c r="C53" s="14">
        <v>0</v>
      </c>
      <c r="D53" s="14">
        <v>0</v>
      </c>
      <c r="E53" s="14">
        <v>0</v>
      </c>
    </row>
    <row r="54" spans="1:5" s="4" customFormat="1" ht="15.6" x14ac:dyDescent="0.3">
      <c r="A54" s="3"/>
      <c r="B54" s="14"/>
      <c r="C54" s="14"/>
      <c r="D54" s="14"/>
      <c r="E54" s="14"/>
    </row>
    <row r="55" spans="1:5" s="4" customFormat="1" ht="15.6" x14ac:dyDescent="0.3">
      <c r="A55" s="6" t="s">
        <v>34</v>
      </c>
      <c r="B55" s="14">
        <f>B51</f>
        <v>235740</v>
      </c>
      <c r="C55" s="14">
        <f>C51</f>
        <v>231454.36000000002</v>
      </c>
      <c r="D55" s="14">
        <f>B55-C55</f>
        <v>4285.6399999999849</v>
      </c>
      <c r="E55" s="14">
        <f>E51</f>
        <v>320640</v>
      </c>
    </row>
    <row r="56" spans="1:5" s="4" customFormat="1" ht="15.6" x14ac:dyDescent="0.3">
      <c r="A56" s="3"/>
      <c r="B56" s="14"/>
      <c r="C56" s="14"/>
      <c r="D56" s="14"/>
      <c r="E56" s="14"/>
    </row>
    <row r="57" spans="1:5" s="4" customFormat="1" ht="15.6" x14ac:dyDescent="0.3">
      <c r="A57" s="6" t="s">
        <v>35</v>
      </c>
      <c r="B57" s="14">
        <f>B6-B51</f>
        <v>318</v>
      </c>
      <c r="C57" s="14">
        <f>C6-C55</f>
        <v>1121.4699999999721</v>
      </c>
      <c r="D57" s="14"/>
      <c r="E57" s="14">
        <f>E6-E55</f>
        <v>-84582</v>
      </c>
    </row>
    <row r="59" spans="1:5" ht="15.6" x14ac:dyDescent="0.3">
      <c r="A59" s="5" t="s">
        <v>38</v>
      </c>
    </row>
    <row r="60" spans="1:5" ht="15.6" x14ac:dyDescent="0.3">
      <c r="A60" s="1" t="s">
        <v>44</v>
      </c>
      <c r="B60" s="13">
        <v>100000</v>
      </c>
      <c r="E60" s="13">
        <v>102953.48</v>
      </c>
    </row>
    <row r="61" spans="1:5" x14ac:dyDescent="0.3">
      <c r="E61" s="13" t="s">
        <v>57</v>
      </c>
    </row>
    <row r="62" spans="1:5" ht="15.6" x14ac:dyDescent="0.3">
      <c r="A62" s="2"/>
      <c r="E62" s="16">
        <v>45900</v>
      </c>
    </row>
    <row r="63" spans="1:5" ht="15.6" x14ac:dyDescent="0.3">
      <c r="A63" s="2"/>
    </row>
    <row r="64" spans="1:5" ht="15.6" x14ac:dyDescent="0.3">
      <c r="A64" s="2"/>
    </row>
    <row r="65" spans="1:1" ht="15.6" x14ac:dyDescent="0.3">
      <c r="A65" s="2"/>
    </row>
    <row r="66" spans="1:1" ht="15.6" x14ac:dyDescent="0.3">
      <c r="A66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Billie Bleier</dc:creator>
  <cp:lastModifiedBy>Edwin Bleier</cp:lastModifiedBy>
  <dcterms:created xsi:type="dcterms:W3CDTF">2020-08-09T23:04:09Z</dcterms:created>
  <dcterms:modified xsi:type="dcterms:W3CDTF">2025-09-06T22:36:01Z</dcterms:modified>
</cp:coreProperties>
</file>